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52817753\Desktop\"/>
    </mc:Choice>
  </mc:AlternateContent>
  <bookViews>
    <workbookView xWindow="0" yWindow="0" windowWidth="28800" windowHeight="12210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1" i="1" l="1"/>
  <c r="D132" i="1"/>
  <c r="C132" i="1"/>
  <c r="C131" i="1"/>
  <c r="D120" i="1" l="1"/>
  <c r="C120" i="1"/>
  <c r="D119" i="1"/>
  <c r="C119" i="1"/>
  <c r="D103" i="1" l="1"/>
  <c r="C103" i="1"/>
  <c r="D102" i="1"/>
  <c r="C102" i="1"/>
  <c r="E88" i="1" l="1"/>
  <c r="D88" i="1"/>
  <c r="C88" i="1"/>
  <c r="E87" i="1"/>
  <c r="D87" i="1"/>
  <c r="C87" i="1"/>
  <c r="F57" i="1" l="1"/>
  <c r="D57" i="1"/>
  <c r="E57" i="1"/>
  <c r="C57" i="1"/>
  <c r="F56" i="1"/>
  <c r="D56" i="1"/>
  <c r="E56" i="1"/>
  <c r="C56" i="1"/>
  <c r="F72" i="1" l="1"/>
  <c r="D72" i="1"/>
  <c r="E72" i="1"/>
  <c r="C72" i="1"/>
  <c r="F71" i="1"/>
  <c r="D71" i="1"/>
  <c r="E71" i="1"/>
  <c r="C71" i="1"/>
  <c r="F21" i="1" l="1"/>
  <c r="E21" i="1"/>
  <c r="D21" i="1"/>
  <c r="C21" i="1"/>
  <c r="F20" i="1"/>
  <c r="E20" i="1"/>
  <c r="D20" i="1"/>
  <c r="C20" i="1"/>
  <c r="F39" i="1" l="1"/>
  <c r="D39" i="1"/>
  <c r="E39" i="1"/>
  <c r="C39" i="1"/>
  <c r="F38" i="1"/>
  <c r="D38" i="1"/>
  <c r="E38" i="1"/>
  <c r="C38" i="1"/>
</calcChain>
</file>

<file path=xl/sharedStrings.xml><?xml version="1.0" encoding="utf-8"?>
<sst xmlns="http://schemas.openxmlformats.org/spreadsheetml/2006/main" count="147" uniqueCount="29">
  <si>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</si>
  <si>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</si>
  <si>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</si>
  <si>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</si>
  <si>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</si>
  <si>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</si>
  <si>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</si>
  <si>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</si>
  <si>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</si>
  <si>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</si>
  <si>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</si>
  <si>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</si>
  <si>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</si>
  <si>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</si>
  <si>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</si>
  <si>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ADA</t>
  </si>
  <si>
    <t>INTERNACIONAL</t>
  </si>
  <si>
    <t>VIVA COLOMBIA</t>
  </si>
  <si>
    <t>SECUNDARIA</t>
  </si>
  <si>
    <t>TRONCAL</t>
  </si>
  <si>
    <t>Penalizado</t>
  </si>
  <si>
    <t>Interno</t>
  </si>
  <si>
    <t>EASYFLY</t>
  </si>
  <si>
    <t>CUMPLIMIENTO DE ITINERARIO</t>
  </si>
  <si>
    <t>CUMPLIMIENTO DE SERVICIO</t>
  </si>
  <si>
    <t>TAC - TRANSPORTE AEREO DE COLOMBIA</t>
  </si>
  <si>
    <t>SECUNDARIO</t>
  </si>
  <si>
    <t>Externo</t>
  </si>
  <si>
    <t>CUMPLIMIENTO AEROCOMERCIAL POR CAUSAS
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</si>
</sst>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64" fontId="0" fillId="0" borderId="12" xfId="1" applyNumberFormat="1" applyFont="1" applyBorder="1"/>
    <xf numFmtId="164" fontId="0" fillId="0" borderId="10" xfId="1" applyNumberFormat="1" applyFont="1" applyBorder="1"/>
    <xf numFmtId="164" fontId="0" fillId="4" borderId="13" xfId="1" applyNumberFormat="1" applyFont="1" applyFill="1" applyBorder="1"/>
    <xf numFmtId="164" fontId="0" fillId="4" borderId="11" xfId="1" applyNumberFormat="1" applyFont="1" applyFill="1" applyBorder="1"/>
    <xf numFmtId="10" fontId="0" fillId="0" borderId="0" xfId="1" applyNumberFormat="1" applyFont="1"/>
    <xf numFmtId="0" fontId="0" fillId="0" borderId="10" xfId="0" applyNumberFormat="1" applyBorder="1"/>
    <xf numFmtId="0" fontId="0" fillId="0" borderId="11" xfId="0" applyNumberFormat="1" applyBorder="1"/>
    <xf numFmtId="0" fontId="0" fillId="0" borderId="17" xfId="0" applyBorder="1"/>
    <xf numFmtId="0" fontId="0" fillId="0" borderId="9" xfId="0" applyBorder="1"/>
    <xf numFmtId="165" fontId="2" fillId="0" borderId="5" xfId="2" applyNumberFormat="1" applyFont="1" applyBorder="1"/>
    <xf numFmtId="165" fontId="2" fillId="0" borderId="6" xfId="2" applyNumberFormat="1" applyFont="1" applyBorder="1"/>
    <xf numFmtId="165" fontId="2" fillId="3" borderId="0" xfId="2" applyNumberFormat="1" applyFont="1" applyFill="1" applyBorder="1"/>
    <xf numFmtId="165" fontId="2" fillId="3" borderId="8" xfId="2" applyNumberFormat="1" applyFont="1" applyFill="1" applyBorder="1"/>
    <xf numFmtId="165" fontId="0" fillId="0" borderId="0" xfId="2" applyNumberFormat="1" applyFont="1" applyBorder="1"/>
    <xf numFmtId="165" fontId="0" fillId="0" borderId="8" xfId="2" applyNumberFormat="1" applyFont="1" applyBorder="1"/>
    <xf numFmtId="0" fontId="0" fillId="0" borderId="7" xfId="0" applyBorder="1" applyAlignment="1">
      <alignment horizontal="left" indent="1"/>
    </xf>
    <xf numFmtId="0" fontId="2" fillId="3" borderId="4" xfId="0" applyFont="1" applyFill="1" applyBorder="1" applyAlignment="1">
      <alignment horizontal="left"/>
    </xf>
    <xf numFmtId="0" fontId="2" fillId="3" borderId="5" xfId="0" applyNumberFormat="1" applyFont="1" applyFill="1" applyBorder="1"/>
    <xf numFmtId="0" fontId="2" fillId="3" borderId="6" xfId="0" applyNumberFormat="1" applyFont="1" applyFill="1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2"/>
  <sheetViews>
    <sheetView tabSelected="1" zoomScale="85" zoomScaleNormal="85" workbookViewId="0">
      <selection activeCell="B2" sqref="B2:G2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5.5703125" bestFit="1" customWidth="1"/>
    <col min="9" max="9" width="17.28515625" bestFit="1" customWidth="1"/>
    <col min="10" max="12" width="12.5703125" bestFit="1" customWidth="1"/>
  </cols>
  <sheetData>
    <row r="1" spans="2:8" ht="20.25" customHeight="1" thickBot="1" x14ac:dyDescent="0.3"/>
    <row r="2" spans="2:8" ht="46.5" customHeight="1" thickBot="1" x14ac:dyDescent="0.3">
      <c r="B2" s="40" t="s">
        <v>28</v>
      </c>
      <c r="C2" s="41"/>
      <c r="D2" s="41"/>
      <c r="E2" s="41"/>
      <c r="F2" s="41"/>
      <c r="G2" s="42"/>
      <c r="H2" s="10"/>
    </row>
    <row r="3" spans="2:8" x14ac:dyDescent="0.25">
      <c r="B3" s="11"/>
      <c r="C3" s="11"/>
      <c r="D3" s="11"/>
      <c r="E3" s="11"/>
      <c r="F3" s="11"/>
      <c r="G3" s="10"/>
      <c r="H3" s="10"/>
    </row>
    <row r="4" spans="2:8" x14ac:dyDescent="0.25">
      <c r="B4" s="12" t="s">
        <v>10</v>
      </c>
      <c r="C4" s="12"/>
      <c r="D4" s="12"/>
      <c r="E4" s="12"/>
      <c r="F4" s="12"/>
      <c r="G4" s="12"/>
      <c r="H4" s="12"/>
    </row>
    <row r="5" spans="2:8" x14ac:dyDescent="0.25">
      <c r="B5" s="12" t="s">
        <v>11</v>
      </c>
      <c r="C5" s="12"/>
      <c r="D5" s="12"/>
      <c r="E5" s="12"/>
      <c r="F5" s="12"/>
      <c r="G5" s="10"/>
    </row>
    <row r="6" spans="2:8" ht="15.75" thickBot="1" x14ac:dyDescent="0.3">
      <c r="D6" s="25"/>
      <c r="E6" s="25"/>
      <c r="G6" s="25"/>
      <c r="H6" s="25"/>
    </row>
    <row r="7" spans="2:8" x14ac:dyDescent="0.25">
      <c r="B7" s="1" t="s">
        <v>0</v>
      </c>
      <c r="C7" s="2" t="s">
        <v>16</v>
      </c>
      <c r="D7" s="2" t="s">
        <v>18</v>
      </c>
      <c r="E7" s="2" t="s">
        <v>19</v>
      </c>
      <c r="F7" s="3" t="s">
        <v>1</v>
      </c>
    </row>
    <row r="8" spans="2:8" x14ac:dyDescent="0.25">
      <c r="B8" s="4" t="s">
        <v>13</v>
      </c>
      <c r="C8" s="15">
        <v>852</v>
      </c>
      <c r="D8" s="15">
        <v>194</v>
      </c>
      <c r="E8" s="15">
        <v>124</v>
      </c>
      <c r="F8" s="16">
        <v>1170</v>
      </c>
    </row>
    <row r="9" spans="2:8" x14ac:dyDescent="0.25">
      <c r="B9" s="5" t="s">
        <v>2</v>
      </c>
      <c r="C9" s="17">
        <v>39</v>
      </c>
      <c r="D9" s="17">
        <v>7</v>
      </c>
      <c r="E9" s="17"/>
      <c r="F9" s="18">
        <v>46</v>
      </c>
    </row>
    <row r="10" spans="2:8" x14ac:dyDescent="0.25">
      <c r="B10" s="6" t="s">
        <v>3</v>
      </c>
      <c r="C10" s="19">
        <v>1</v>
      </c>
      <c r="D10" s="19"/>
      <c r="E10" s="19"/>
      <c r="F10" s="20">
        <v>1</v>
      </c>
    </row>
    <row r="11" spans="2:8" x14ac:dyDescent="0.25">
      <c r="B11" s="6" t="s">
        <v>4</v>
      </c>
      <c r="C11" s="19">
        <v>1</v>
      </c>
      <c r="D11" s="19">
        <v>1</v>
      </c>
      <c r="E11" s="19"/>
      <c r="F11" s="20">
        <v>2</v>
      </c>
    </row>
    <row r="12" spans="2:8" x14ac:dyDescent="0.25">
      <c r="B12" s="6" t="s">
        <v>14</v>
      </c>
      <c r="C12" s="19">
        <v>37</v>
      </c>
      <c r="D12" s="19">
        <v>6</v>
      </c>
      <c r="E12" s="19"/>
      <c r="F12" s="20">
        <v>43</v>
      </c>
    </row>
    <row r="13" spans="2:8" x14ac:dyDescent="0.25">
      <c r="B13" s="5" t="s">
        <v>6</v>
      </c>
      <c r="C13" s="17">
        <v>30</v>
      </c>
      <c r="D13" s="17">
        <v>1</v>
      </c>
      <c r="E13" s="17"/>
      <c r="F13" s="18">
        <v>31</v>
      </c>
    </row>
    <row r="14" spans="2:8" x14ac:dyDescent="0.25">
      <c r="B14" s="6" t="s">
        <v>4</v>
      </c>
      <c r="C14" s="19">
        <v>30</v>
      </c>
      <c r="D14" s="19">
        <v>1</v>
      </c>
      <c r="E14" s="19"/>
      <c r="F14" s="20">
        <v>31</v>
      </c>
    </row>
    <row r="15" spans="2:8" x14ac:dyDescent="0.25">
      <c r="B15" s="5" t="s">
        <v>7</v>
      </c>
      <c r="C15" s="17">
        <v>754</v>
      </c>
      <c r="D15" s="17">
        <v>159</v>
      </c>
      <c r="E15" s="17">
        <v>120</v>
      </c>
      <c r="F15" s="18">
        <v>1033</v>
      </c>
    </row>
    <row r="16" spans="2:8" x14ac:dyDescent="0.25">
      <c r="B16" s="5" t="s">
        <v>5</v>
      </c>
      <c r="C16" s="17">
        <v>29</v>
      </c>
      <c r="D16" s="17">
        <v>27</v>
      </c>
      <c r="E16" s="17">
        <v>4</v>
      </c>
      <c r="F16" s="18">
        <v>60</v>
      </c>
    </row>
    <row r="17" spans="2:6" x14ac:dyDescent="0.25">
      <c r="B17" s="6" t="s">
        <v>3</v>
      </c>
      <c r="C17" s="19">
        <v>12</v>
      </c>
      <c r="D17" s="19">
        <v>22</v>
      </c>
      <c r="E17" s="19">
        <v>2</v>
      </c>
      <c r="F17" s="20">
        <v>36</v>
      </c>
    </row>
    <row r="18" spans="2:6" x14ac:dyDescent="0.25">
      <c r="B18" s="6" t="s">
        <v>4</v>
      </c>
      <c r="C18" s="19">
        <v>14</v>
      </c>
      <c r="D18" s="19">
        <v>5</v>
      </c>
      <c r="E18" s="19">
        <v>2</v>
      </c>
      <c r="F18" s="20">
        <v>21</v>
      </c>
    </row>
    <row r="19" spans="2:6" ht="15.75" thickBot="1" x14ac:dyDescent="0.3">
      <c r="B19" s="6" t="s">
        <v>14</v>
      </c>
      <c r="C19" s="19">
        <v>3</v>
      </c>
      <c r="D19" s="19"/>
      <c r="E19" s="19"/>
      <c r="F19" s="20">
        <v>3</v>
      </c>
    </row>
    <row r="20" spans="2:6" x14ac:dyDescent="0.25">
      <c r="B20" s="28" t="s">
        <v>23</v>
      </c>
      <c r="C20" s="8">
        <f>+C15/C8</f>
        <v>0.88497652582159625</v>
      </c>
      <c r="D20" s="8">
        <f t="shared" ref="D20:F20" si="0">+D15/D8</f>
        <v>0.81958762886597936</v>
      </c>
      <c r="E20" s="8">
        <f t="shared" si="0"/>
        <v>0.967741935483871</v>
      </c>
      <c r="F20" s="13">
        <f t="shared" si="0"/>
        <v>0.88290598290598288</v>
      </c>
    </row>
    <row r="21" spans="2:6" ht="15.75" thickBot="1" x14ac:dyDescent="0.3">
      <c r="B21" s="29" t="s">
        <v>24</v>
      </c>
      <c r="C21" s="9">
        <f>+C15/(C8-C10-C17)</f>
        <v>0.89868891537544693</v>
      </c>
      <c r="D21" s="9">
        <f t="shared" ref="D21:F21" si="1">+D15/(D8-D10-D17)</f>
        <v>0.92441860465116277</v>
      </c>
      <c r="E21" s="9">
        <f t="shared" si="1"/>
        <v>0.98360655737704916</v>
      </c>
      <c r="F21" s="14">
        <f t="shared" si="1"/>
        <v>0.91173874669020305</v>
      </c>
    </row>
    <row r="22" spans="2:6" ht="15.75" thickBot="1" x14ac:dyDescent="0.3"/>
    <row r="23" spans="2:6" x14ac:dyDescent="0.25">
      <c r="B23" s="1" t="s">
        <v>0</v>
      </c>
      <c r="C23" s="2" t="s">
        <v>16</v>
      </c>
      <c r="D23" s="2" t="s">
        <v>18</v>
      </c>
      <c r="E23" s="2" t="s">
        <v>19</v>
      </c>
      <c r="F23" s="3" t="s">
        <v>1</v>
      </c>
    </row>
    <row r="24" spans="2:6" x14ac:dyDescent="0.25">
      <c r="B24" s="4" t="s">
        <v>12</v>
      </c>
      <c r="C24" s="30">
        <v>57</v>
      </c>
      <c r="D24" s="30">
        <v>1759</v>
      </c>
      <c r="E24" s="30">
        <v>2027</v>
      </c>
      <c r="F24" s="31">
        <v>3843</v>
      </c>
    </row>
    <row r="25" spans="2:6" x14ac:dyDescent="0.25">
      <c r="B25" s="5" t="s">
        <v>2</v>
      </c>
      <c r="C25" s="32"/>
      <c r="D25" s="32">
        <v>17</v>
      </c>
      <c r="E25" s="32">
        <v>4</v>
      </c>
      <c r="F25" s="33">
        <v>21</v>
      </c>
    </row>
    <row r="26" spans="2:6" x14ac:dyDescent="0.25">
      <c r="B26" s="6" t="s">
        <v>3</v>
      </c>
      <c r="C26" s="34"/>
      <c r="D26" s="34">
        <v>17</v>
      </c>
      <c r="E26" s="34">
        <v>2</v>
      </c>
      <c r="F26" s="35">
        <v>19</v>
      </c>
    </row>
    <row r="27" spans="2:6" x14ac:dyDescent="0.25">
      <c r="B27" s="6" t="s">
        <v>4</v>
      </c>
      <c r="C27" s="34"/>
      <c r="D27" s="34"/>
      <c r="E27" s="34">
        <v>2</v>
      </c>
      <c r="F27" s="35">
        <v>2</v>
      </c>
    </row>
    <row r="28" spans="2:6" x14ac:dyDescent="0.25">
      <c r="B28" s="5" t="s">
        <v>6</v>
      </c>
      <c r="C28" s="32">
        <v>1</v>
      </c>
      <c r="D28" s="32">
        <v>18</v>
      </c>
      <c r="E28" s="32">
        <v>96</v>
      </c>
      <c r="F28" s="33">
        <v>115</v>
      </c>
    </row>
    <row r="29" spans="2:6" x14ac:dyDescent="0.25">
      <c r="B29" s="6" t="s">
        <v>3</v>
      </c>
      <c r="C29" s="34">
        <v>1</v>
      </c>
      <c r="D29" s="34">
        <v>2</v>
      </c>
      <c r="E29" s="34">
        <v>15</v>
      </c>
      <c r="F29" s="35">
        <v>18</v>
      </c>
    </row>
    <row r="30" spans="2:6" x14ac:dyDescent="0.25">
      <c r="B30" s="6" t="s">
        <v>4</v>
      </c>
      <c r="C30" s="34"/>
      <c r="D30" s="34">
        <v>6</v>
      </c>
      <c r="E30" s="34">
        <v>32</v>
      </c>
      <c r="F30" s="35">
        <v>38</v>
      </c>
    </row>
    <row r="31" spans="2:6" x14ac:dyDescent="0.25">
      <c r="B31" s="6" t="s">
        <v>14</v>
      </c>
      <c r="C31" s="34"/>
      <c r="D31" s="34">
        <v>10</v>
      </c>
      <c r="E31" s="34">
        <v>49</v>
      </c>
      <c r="F31" s="35">
        <v>59</v>
      </c>
    </row>
    <row r="32" spans="2:6" x14ac:dyDescent="0.25">
      <c r="B32" s="5" t="s">
        <v>7</v>
      </c>
      <c r="C32" s="32">
        <v>47</v>
      </c>
      <c r="D32" s="32">
        <v>1496</v>
      </c>
      <c r="E32" s="32">
        <v>1609</v>
      </c>
      <c r="F32" s="33">
        <v>3152</v>
      </c>
    </row>
    <row r="33" spans="2:6" x14ac:dyDescent="0.25">
      <c r="B33" s="5" t="s">
        <v>5</v>
      </c>
      <c r="C33" s="32">
        <v>9</v>
      </c>
      <c r="D33" s="32">
        <v>213</v>
      </c>
      <c r="E33" s="32">
        <v>308</v>
      </c>
      <c r="F33" s="33">
        <v>530</v>
      </c>
    </row>
    <row r="34" spans="2:6" x14ac:dyDescent="0.25">
      <c r="B34" s="6" t="s">
        <v>3</v>
      </c>
      <c r="C34" s="34">
        <v>8</v>
      </c>
      <c r="D34" s="34">
        <v>109</v>
      </c>
      <c r="E34" s="34">
        <v>192</v>
      </c>
      <c r="F34" s="35">
        <v>309</v>
      </c>
    </row>
    <row r="35" spans="2:6" x14ac:dyDescent="0.25">
      <c r="B35" s="6" t="s">
        <v>4</v>
      </c>
      <c r="C35" s="34">
        <v>1</v>
      </c>
      <c r="D35" s="34">
        <v>102</v>
      </c>
      <c r="E35" s="34">
        <v>116</v>
      </c>
      <c r="F35" s="35">
        <v>219</v>
      </c>
    </row>
    <row r="36" spans="2:6" x14ac:dyDescent="0.25">
      <c r="B36" s="6" t="s">
        <v>14</v>
      </c>
      <c r="C36" s="34"/>
      <c r="D36" s="34">
        <v>2</v>
      </c>
      <c r="E36" s="34"/>
      <c r="F36" s="35">
        <v>2</v>
      </c>
    </row>
    <row r="37" spans="2:6" ht="15.75" thickBot="1" x14ac:dyDescent="0.3">
      <c r="B37" s="5" t="s">
        <v>20</v>
      </c>
      <c r="C37" s="32"/>
      <c r="D37" s="32">
        <v>15</v>
      </c>
      <c r="E37" s="32">
        <v>10</v>
      </c>
      <c r="F37" s="33">
        <v>25</v>
      </c>
    </row>
    <row r="38" spans="2:6" x14ac:dyDescent="0.25">
      <c r="B38" s="28" t="s">
        <v>23</v>
      </c>
      <c r="C38" s="8">
        <f>+C32/C24</f>
        <v>0.82456140350877194</v>
      </c>
      <c r="D38" s="8">
        <f t="shared" ref="D38:F38" si="2">+D32/D24</f>
        <v>0.85048322910744745</v>
      </c>
      <c r="E38" s="8">
        <f>+E32/E24</f>
        <v>0.79378391711889495</v>
      </c>
      <c r="F38" s="13">
        <f t="shared" si="2"/>
        <v>0.82019255789747592</v>
      </c>
    </row>
    <row r="39" spans="2:6" ht="15.75" thickBot="1" x14ac:dyDescent="0.3">
      <c r="B39" s="29" t="s">
        <v>24</v>
      </c>
      <c r="C39" s="9">
        <f>+C32/(C24-C26-C29-C34)</f>
        <v>0.97916666666666663</v>
      </c>
      <c r="D39" s="9">
        <f t="shared" ref="D39:F39" si="3">+D32/(D24-D26-D29-D34)</f>
        <v>0.91722869405272833</v>
      </c>
      <c r="E39" s="9">
        <f>+E32/(E24-E26-E29-E34)</f>
        <v>0.88503850385038507</v>
      </c>
      <c r="F39" s="14">
        <f t="shared" si="3"/>
        <v>0.90134400915070056</v>
      </c>
    </row>
    <row r="40" spans="2:6" ht="15.75" thickBot="1" x14ac:dyDescent="0.3"/>
    <row r="41" spans="2:6" x14ac:dyDescent="0.25">
      <c r="B41" s="1" t="s">
        <v>0</v>
      </c>
      <c r="C41" s="2" t="s">
        <v>16</v>
      </c>
      <c r="D41" s="2" t="s">
        <v>18</v>
      </c>
      <c r="E41" s="2" t="s">
        <v>19</v>
      </c>
      <c r="F41" s="3" t="s">
        <v>1</v>
      </c>
    </row>
    <row r="42" spans="2:6" x14ac:dyDescent="0.25">
      <c r="B42" s="4" t="s">
        <v>17</v>
      </c>
      <c r="C42" s="15">
        <v>94</v>
      </c>
      <c r="D42" s="15">
        <v>677</v>
      </c>
      <c r="E42" s="15">
        <v>1187</v>
      </c>
      <c r="F42" s="16">
        <v>1958</v>
      </c>
    </row>
    <row r="43" spans="2:6" x14ac:dyDescent="0.25">
      <c r="B43" s="5" t="s">
        <v>2</v>
      </c>
      <c r="C43" s="17">
        <v>33</v>
      </c>
      <c r="D43" s="17">
        <v>16</v>
      </c>
      <c r="E43" s="17">
        <v>128</v>
      </c>
      <c r="F43" s="18">
        <v>177</v>
      </c>
    </row>
    <row r="44" spans="2:6" x14ac:dyDescent="0.25">
      <c r="B44" s="6" t="s">
        <v>3</v>
      </c>
      <c r="C44" s="19"/>
      <c r="D44" s="19">
        <v>1</v>
      </c>
      <c r="E44" s="19">
        <v>17</v>
      </c>
      <c r="F44" s="20">
        <v>18</v>
      </c>
    </row>
    <row r="45" spans="2:6" x14ac:dyDescent="0.25">
      <c r="B45" s="6" t="s">
        <v>4</v>
      </c>
      <c r="C45" s="19">
        <v>33</v>
      </c>
      <c r="D45" s="19">
        <v>15</v>
      </c>
      <c r="E45" s="19">
        <v>99</v>
      </c>
      <c r="F45" s="20">
        <v>147</v>
      </c>
    </row>
    <row r="46" spans="2:6" x14ac:dyDescent="0.25">
      <c r="B46" s="6" t="s">
        <v>14</v>
      </c>
      <c r="C46" s="19"/>
      <c r="D46" s="19"/>
      <c r="E46" s="19">
        <v>12</v>
      </c>
      <c r="F46" s="20">
        <v>12</v>
      </c>
    </row>
    <row r="47" spans="2:6" x14ac:dyDescent="0.25">
      <c r="B47" s="5" t="s">
        <v>6</v>
      </c>
      <c r="C47" s="17">
        <v>15</v>
      </c>
      <c r="D47" s="17">
        <v>3</v>
      </c>
      <c r="E47" s="17">
        <v>38</v>
      </c>
      <c r="F47" s="18">
        <v>56</v>
      </c>
    </row>
    <row r="48" spans="2:6" x14ac:dyDescent="0.25">
      <c r="B48" s="6" t="s">
        <v>3</v>
      </c>
      <c r="C48" s="19">
        <v>3</v>
      </c>
      <c r="D48" s="19">
        <v>2</v>
      </c>
      <c r="E48" s="19">
        <v>21</v>
      </c>
      <c r="F48" s="20">
        <v>26</v>
      </c>
    </row>
    <row r="49" spans="2:6" x14ac:dyDescent="0.25">
      <c r="B49" s="6" t="s">
        <v>4</v>
      </c>
      <c r="C49" s="19">
        <v>1</v>
      </c>
      <c r="D49" s="19">
        <v>1</v>
      </c>
      <c r="E49" s="19">
        <v>4</v>
      </c>
      <c r="F49" s="20">
        <v>6</v>
      </c>
    </row>
    <row r="50" spans="2:6" x14ac:dyDescent="0.25">
      <c r="B50" s="6" t="s">
        <v>14</v>
      </c>
      <c r="C50" s="19">
        <v>11</v>
      </c>
      <c r="D50" s="19"/>
      <c r="E50" s="19">
        <v>13</v>
      </c>
      <c r="F50" s="20">
        <v>24</v>
      </c>
    </row>
    <row r="51" spans="2:6" x14ac:dyDescent="0.25">
      <c r="B51" s="5" t="s">
        <v>7</v>
      </c>
      <c r="C51" s="17">
        <v>33</v>
      </c>
      <c r="D51" s="17">
        <v>554</v>
      </c>
      <c r="E51" s="17">
        <v>806</v>
      </c>
      <c r="F51" s="18">
        <v>1393</v>
      </c>
    </row>
    <row r="52" spans="2:6" x14ac:dyDescent="0.25">
      <c r="B52" s="5" t="s">
        <v>5</v>
      </c>
      <c r="C52" s="17">
        <v>13</v>
      </c>
      <c r="D52" s="17">
        <v>104</v>
      </c>
      <c r="E52" s="17">
        <v>215</v>
      </c>
      <c r="F52" s="18">
        <v>332</v>
      </c>
    </row>
    <row r="53" spans="2:6" x14ac:dyDescent="0.25">
      <c r="B53" s="6" t="s">
        <v>3</v>
      </c>
      <c r="C53" s="19">
        <v>3</v>
      </c>
      <c r="D53" s="19">
        <v>58</v>
      </c>
      <c r="E53" s="19">
        <v>84</v>
      </c>
      <c r="F53" s="20">
        <v>145</v>
      </c>
    </row>
    <row r="54" spans="2:6" x14ac:dyDescent="0.25">
      <c r="B54" s="6" t="s">
        <v>4</v>
      </c>
      <c r="C54" s="19">
        <v>10</v>
      </c>
      <c r="D54" s="19">
        <v>46</v>
      </c>
      <c r="E54" s="19">
        <v>128</v>
      </c>
      <c r="F54" s="20">
        <v>184</v>
      </c>
    </row>
    <row r="55" spans="2:6" ht="15.75" thickBot="1" x14ac:dyDescent="0.3">
      <c r="B55" s="6" t="s">
        <v>14</v>
      </c>
      <c r="C55" s="19"/>
      <c r="D55" s="19"/>
      <c r="E55" s="19">
        <v>3</v>
      </c>
      <c r="F55" s="20">
        <v>3</v>
      </c>
    </row>
    <row r="56" spans="2:6" x14ac:dyDescent="0.25">
      <c r="B56" s="28" t="s">
        <v>23</v>
      </c>
      <c r="C56" s="21">
        <f>+C51/C42</f>
        <v>0.35106382978723405</v>
      </c>
      <c r="D56" s="21">
        <f t="shared" ref="D56:F56" si="4">+D51/D42</f>
        <v>0.81831610044313141</v>
      </c>
      <c r="E56" s="21">
        <f>+E51/E42</f>
        <v>0.67902274641954508</v>
      </c>
      <c r="F56" s="23">
        <f t="shared" si="4"/>
        <v>0.71144024514811033</v>
      </c>
    </row>
    <row r="57" spans="2:6" ht="15.75" thickBot="1" x14ac:dyDescent="0.3">
      <c r="B57" s="29" t="s">
        <v>24</v>
      </c>
      <c r="C57" s="22">
        <f>+C51/(C42-C44-C48-C53)</f>
        <v>0.375</v>
      </c>
      <c r="D57" s="22">
        <f t="shared" ref="D57:F57" si="5">+D51/(D42-D44-D48-D53)</f>
        <v>0.89935064935064934</v>
      </c>
      <c r="E57" s="22">
        <f>+E51/(E42-E44-E48-E53)</f>
        <v>0.75680751173708916</v>
      </c>
      <c r="F57" s="24">
        <f t="shared" si="5"/>
        <v>0.78745053702656864</v>
      </c>
    </row>
    <row r="58" spans="2:6" ht="15.75" thickBot="1" x14ac:dyDescent="0.3"/>
    <row r="59" spans="2:6" x14ac:dyDescent="0.25">
      <c r="B59" s="1" t="s">
        <v>0</v>
      </c>
      <c r="C59" s="2" t="s">
        <v>16</v>
      </c>
      <c r="D59" s="2" t="s">
        <v>18</v>
      </c>
      <c r="E59" s="2" t="s">
        <v>19</v>
      </c>
      <c r="F59" s="3" t="s">
        <v>1</v>
      </c>
    </row>
    <row r="60" spans="2:6" x14ac:dyDescent="0.25">
      <c r="B60" s="4" t="s">
        <v>8</v>
      </c>
      <c r="C60" s="15">
        <v>1518</v>
      </c>
      <c r="D60" s="15">
        <v>3139</v>
      </c>
      <c r="E60" s="15">
        <v>8436</v>
      </c>
      <c r="F60" s="16">
        <v>13093</v>
      </c>
    </row>
    <row r="61" spans="2:6" x14ac:dyDescent="0.25">
      <c r="B61" s="5" t="s">
        <v>2</v>
      </c>
      <c r="C61" s="17">
        <v>3</v>
      </c>
      <c r="D61" s="17">
        <v>9</v>
      </c>
      <c r="E61" s="17">
        <v>26</v>
      </c>
      <c r="F61" s="18">
        <v>38</v>
      </c>
    </row>
    <row r="62" spans="2:6" x14ac:dyDescent="0.25">
      <c r="B62" s="6" t="s">
        <v>3</v>
      </c>
      <c r="C62" s="19"/>
      <c r="D62" s="19"/>
      <c r="E62" s="19">
        <v>1</v>
      </c>
      <c r="F62" s="20">
        <v>1</v>
      </c>
    </row>
    <row r="63" spans="2:6" x14ac:dyDescent="0.25">
      <c r="B63" s="6" t="s">
        <v>4</v>
      </c>
      <c r="C63" s="19">
        <v>3</v>
      </c>
      <c r="D63" s="19">
        <v>9</v>
      </c>
      <c r="E63" s="19">
        <v>25</v>
      </c>
      <c r="F63" s="20">
        <v>37</v>
      </c>
    </row>
    <row r="64" spans="2:6" x14ac:dyDescent="0.25">
      <c r="B64" s="5" t="s">
        <v>6</v>
      </c>
      <c r="C64" s="17">
        <v>59</v>
      </c>
      <c r="D64" s="17">
        <v>482</v>
      </c>
      <c r="E64" s="17">
        <v>523</v>
      </c>
      <c r="F64" s="18">
        <v>1064</v>
      </c>
    </row>
    <row r="65" spans="2:6" x14ac:dyDescent="0.25">
      <c r="B65" s="6" t="s">
        <v>3</v>
      </c>
      <c r="C65" s="19">
        <v>2</v>
      </c>
      <c r="D65" s="19">
        <v>47</v>
      </c>
      <c r="E65" s="19">
        <v>157</v>
      </c>
      <c r="F65" s="20">
        <v>206</v>
      </c>
    </row>
    <row r="66" spans="2:6" x14ac:dyDescent="0.25">
      <c r="B66" s="6" t="s">
        <v>4</v>
      </c>
      <c r="C66" s="19">
        <v>57</v>
      </c>
      <c r="D66" s="19">
        <v>435</v>
      </c>
      <c r="E66" s="19">
        <v>366</v>
      </c>
      <c r="F66" s="20">
        <v>858</v>
      </c>
    </row>
    <row r="67" spans="2:6" x14ac:dyDescent="0.25">
      <c r="B67" s="5" t="s">
        <v>7</v>
      </c>
      <c r="C67" s="17">
        <v>886</v>
      </c>
      <c r="D67" s="17">
        <v>1885</v>
      </c>
      <c r="E67" s="17">
        <v>5321</v>
      </c>
      <c r="F67" s="18">
        <v>8092</v>
      </c>
    </row>
    <row r="68" spans="2:6" x14ac:dyDescent="0.25">
      <c r="B68" s="5" t="s">
        <v>5</v>
      </c>
      <c r="C68" s="17">
        <v>570</v>
      </c>
      <c r="D68" s="17">
        <v>763</v>
      </c>
      <c r="E68" s="17">
        <v>2566</v>
      </c>
      <c r="F68" s="18">
        <v>3899</v>
      </c>
    </row>
    <row r="69" spans="2:6" x14ac:dyDescent="0.25">
      <c r="B69" s="6" t="s">
        <v>3</v>
      </c>
      <c r="C69" s="19">
        <v>250</v>
      </c>
      <c r="D69" s="19">
        <v>337</v>
      </c>
      <c r="E69" s="19">
        <v>867</v>
      </c>
      <c r="F69" s="20">
        <v>1454</v>
      </c>
    </row>
    <row r="70" spans="2:6" ht="15.75" thickBot="1" x14ac:dyDescent="0.3">
      <c r="B70" s="7" t="s">
        <v>4</v>
      </c>
      <c r="C70" s="26">
        <v>320</v>
      </c>
      <c r="D70" s="26">
        <v>426</v>
      </c>
      <c r="E70" s="26">
        <v>1699</v>
      </c>
      <c r="F70" s="27">
        <v>2445</v>
      </c>
    </row>
    <row r="71" spans="2:6" x14ac:dyDescent="0.25">
      <c r="B71" s="28" t="s">
        <v>23</v>
      </c>
      <c r="C71" s="8">
        <f>+C67/C60</f>
        <v>0.5836627140974967</v>
      </c>
      <c r="D71" s="8">
        <f t="shared" ref="D71:F71" si="6">+D67/D60</f>
        <v>0.60050971647021345</v>
      </c>
      <c r="E71" s="8">
        <f>+E67/E60</f>
        <v>0.63074917022285448</v>
      </c>
      <c r="F71" s="13">
        <f t="shared" si="6"/>
        <v>0.61804017413885282</v>
      </c>
    </row>
    <row r="72" spans="2:6" ht="15.75" thickBot="1" x14ac:dyDescent="0.3">
      <c r="B72" s="29" t="s">
        <v>24</v>
      </c>
      <c r="C72" s="9">
        <f>+C67/(C60-C62-C65-C69)</f>
        <v>0.69984202211690361</v>
      </c>
      <c r="D72" s="9">
        <f t="shared" ref="D72:F72" si="7">+D67/(D60-D62-D65-D69)</f>
        <v>0.68421052631578949</v>
      </c>
      <c r="E72" s="9">
        <f>+E67/(E60-E62-E65-E69)</f>
        <v>0.71798677641343944</v>
      </c>
      <c r="F72" s="14">
        <f t="shared" si="7"/>
        <v>0.70783764870538834</v>
      </c>
    </row>
    <row r="73" spans="2:6" ht="15.75" thickBot="1" x14ac:dyDescent="0.3"/>
    <row r="74" spans="2:6" x14ac:dyDescent="0.25">
      <c r="B74" s="1" t="s">
        <v>0</v>
      </c>
      <c r="C74" s="2" t="s">
        <v>18</v>
      </c>
      <c r="D74" s="2" t="s">
        <v>19</v>
      </c>
      <c r="E74" s="3" t="s">
        <v>1</v>
      </c>
    </row>
    <row r="75" spans="2:6" x14ac:dyDescent="0.25">
      <c r="B75" s="4" t="s">
        <v>22</v>
      </c>
      <c r="C75" s="15">
        <v>3151</v>
      </c>
      <c r="D75" s="15">
        <v>377</v>
      </c>
      <c r="E75" s="16">
        <v>3528</v>
      </c>
    </row>
    <row r="76" spans="2:6" x14ac:dyDescent="0.25">
      <c r="B76" s="5" t="s">
        <v>2</v>
      </c>
      <c r="C76" s="17">
        <v>287</v>
      </c>
      <c r="D76" s="17">
        <v>46</v>
      </c>
      <c r="E76" s="18">
        <v>333</v>
      </c>
    </row>
    <row r="77" spans="2:6" x14ac:dyDescent="0.25">
      <c r="B77" s="6" t="s">
        <v>3</v>
      </c>
      <c r="C77" s="19">
        <v>276</v>
      </c>
      <c r="D77" s="19">
        <v>24</v>
      </c>
      <c r="E77" s="20">
        <v>300</v>
      </c>
    </row>
    <row r="78" spans="2:6" x14ac:dyDescent="0.25">
      <c r="B78" s="6" t="s">
        <v>4</v>
      </c>
      <c r="C78" s="19">
        <v>11</v>
      </c>
      <c r="D78" s="19">
        <v>2</v>
      </c>
      <c r="E78" s="20">
        <v>13</v>
      </c>
    </row>
    <row r="79" spans="2:6" x14ac:dyDescent="0.25">
      <c r="B79" s="6" t="s">
        <v>14</v>
      </c>
      <c r="C79" s="19"/>
      <c r="D79" s="19">
        <v>20</v>
      </c>
      <c r="E79" s="20">
        <v>20</v>
      </c>
    </row>
    <row r="80" spans="2:6" x14ac:dyDescent="0.25">
      <c r="B80" s="5" t="s">
        <v>6</v>
      </c>
      <c r="C80" s="17">
        <v>371</v>
      </c>
      <c r="D80" s="17">
        <v>63</v>
      </c>
      <c r="E80" s="18">
        <v>434</v>
      </c>
    </row>
    <row r="81" spans="2:5" x14ac:dyDescent="0.25">
      <c r="B81" s="6" t="s">
        <v>3</v>
      </c>
      <c r="C81" s="19">
        <v>276</v>
      </c>
      <c r="D81" s="19">
        <v>31</v>
      </c>
      <c r="E81" s="20">
        <v>307</v>
      </c>
    </row>
    <row r="82" spans="2:5" x14ac:dyDescent="0.25">
      <c r="B82" s="6" t="s">
        <v>4</v>
      </c>
      <c r="C82" s="19">
        <v>95</v>
      </c>
      <c r="D82" s="19">
        <v>32</v>
      </c>
      <c r="E82" s="20">
        <v>127</v>
      </c>
    </row>
    <row r="83" spans="2:5" x14ac:dyDescent="0.25">
      <c r="B83" s="5" t="s">
        <v>7</v>
      </c>
      <c r="C83" s="17">
        <v>1234</v>
      </c>
      <c r="D83" s="17">
        <v>156</v>
      </c>
      <c r="E83" s="18">
        <v>1390</v>
      </c>
    </row>
    <row r="84" spans="2:5" x14ac:dyDescent="0.25">
      <c r="B84" s="5" t="s">
        <v>5</v>
      </c>
      <c r="C84" s="17">
        <v>1259</v>
      </c>
      <c r="D84" s="17">
        <v>112</v>
      </c>
      <c r="E84" s="18">
        <v>1371</v>
      </c>
    </row>
    <row r="85" spans="2:5" x14ac:dyDescent="0.25">
      <c r="B85" s="6" t="s">
        <v>3</v>
      </c>
      <c r="C85" s="19">
        <v>1178</v>
      </c>
      <c r="D85" s="19">
        <v>88</v>
      </c>
      <c r="E85" s="20">
        <v>1266</v>
      </c>
    </row>
    <row r="86" spans="2:5" ht="15.75" thickBot="1" x14ac:dyDescent="0.3">
      <c r="B86" s="6" t="s">
        <v>4</v>
      </c>
      <c r="C86" s="19">
        <v>81</v>
      </c>
      <c r="D86" s="19">
        <v>24</v>
      </c>
      <c r="E86" s="20">
        <v>105</v>
      </c>
    </row>
    <row r="87" spans="2:5" x14ac:dyDescent="0.25">
      <c r="B87" s="28" t="s">
        <v>23</v>
      </c>
      <c r="C87" s="8">
        <f>+C83/C75</f>
        <v>0.39162170739447794</v>
      </c>
      <c r="D87" s="8">
        <f t="shared" ref="D87:E87" si="8">+D83/D75</f>
        <v>0.41379310344827586</v>
      </c>
      <c r="E87" s="13">
        <f t="shared" si="8"/>
        <v>0.39399092970521543</v>
      </c>
    </row>
    <row r="88" spans="2:5" ht="15.75" thickBot="1" x14ac:dyDescent="0.3">
      <c r="B88" s="29" t="s">
        <v>24</v>
      </c>
      <c r="C88" s="9">
        <f>+C83/(C75-C77-C81-C85)</f>
        <v>0.868402533427164</v>
      </c>
      <c r="D88" s="9">
        <f t="shared" ref="D88:E88" si="9">+D83/(D75-D77-D81-D85)</f>
        <v>0.66666666666666663</v>
      </c>
      <c r="E88" s="14">
        <f t="shared" si="9"/>
        <v>0.83987915407854985</v>
      </c>
    </row>
    <row r="89" spans="2:5" ht="15.75" thickBot="1" x14ac:dyDescent="0.3"/>
    <row r="90" spans="2:5" x14ac:dyDescent="0.25">
      <c r="B90" s="1" t="s">
        <v>0</v>
      </c>
      <c r="C90" s="2" t="s">
        <v>18</v>
      </c>
      <c r="D90" s="3" t="s">
        <v>1</v>
      </c>
    </row>
    <row r="91" spans="2:5" x14ac:dyDescent="0.25">
      <c r="B91" s="4" t="s">
        <v>9</v>
      </c>
      <c r="C91" s="15">
        <v>2389</v>
      </c>
      <c r="D91" s="16">
        <v>2389</v>
      </c>
    </row>
    <row r="92" spans="2:5" x14ac:dyDescent="0.25">
      <c r="B92" s="5" t="s">
        <v>2</v>
      </c>
      <c r="C92" s="17">
        <v>49</v>
      </c>
      <c r="D92" s="18">
        <v>49</v>
      </c>
    </row>
    <row r="93" spans="2:5" x14ac:dyDescent="0.25">
      <c r="B93" s="6" t="s">
        <v>21</v>
      </c>
      <c r="C93" s="19">
        <v>8</v>
      </c>
      <c r="D93" s="20">
        <v>8</v>
      </c>
    </row>
    <row r="94" spans="2:5" x14ac:dyDescent="0.25">
      <c r="B94" s="6" t="s">
        <v>27</v>
      </c>
      <c r="C94" s="19">
        <v>41</v>
      </c>
      <c r="D94" s="20">
        <v>41</v>
      </c>
    </row>
    <row r="95" spans="2:5" x14ac:dyDescent="0.25">
      <c r="B95" s="5" t="s">
        <v>6</v>
      </c>
      <c r="C95" s="17">
        <v>51</v>
      </c>
      <c r="D95" s="18">
        <v>51</v>
      </c>
    </row>
    <row r="96" spans="2:5" x14ac:dyDescent="0.25">
      <c r="B96" s="6" t="s">
        <v>21</v>
      </c>
      <c r="C96" s="19">
        <v>13</v>
      </c>
      <c r="D96" s="20">
        <v>13</v>
      </c>
    </row>
    <row r="97" spans="2:4" x14ac:dyDescent="0.25">
      <c r="B97" s="6" t="s">
        <v>27</v>
      </c>
      <c r="C97" s="19">
        <v>38</v>
      </c>
      <c r="D97" s="20">
        <v>38</v>
      </c>
    </row>
    <row r="98" spans="2:4" x14ac:dyDescent="0.25">
      <c r="B98" s="5" t="s">
        <v>7</v>
      </c>
      <c r="C98" s="17">
        <v>1312</v>
      </c>
      <c r="D98" s="18">
        <v>1312</v>
      </c>
    </row>
    <row r="99" spans="2:4" x14ac:dyDescent="0.25">
      <c r="B99" s="5" t="s">
        <v>5</v>
      </c>
      <c r="C99" s="17">
        <v>977</v>
      </c>
      <c r="D99" s="18">
        <v>977</v>
      </c>
    </row>
    <row r="100" spans="2:4" x14ac:dyDescent="0.25">
      <c r="B100" s="6" t="s">
        <v>21</v>
      </c>
      <c r="C100" s="19">
        <v>154</v>
      </c>
      <c r="D100" s="20">
        <v>154</v>
      </c>
    </row>
    <row r="101" spans="2:4" ht="15.75" thickBot="1" x14ac:dyDescent="0.3">
      <c r="B101" s="6" t="s">
        <v>27</v>
      </c>
      <c r="C101" s="19">
        <v>823</v>
      </c>
      <c r="D101" s="20">
        <v>823</v>
      </c>
    </row>
    <row r="102" spans="2:4" x14ac:dyDescent="0.25">
      <c r="B102" s="28" t="s">
        <v>23</v>
      </c>
      <c r="C102" s="21">
        <f>+C98/C91</f>
        <v>0.54918375889493509</v>
      </c>
      <c r="D102" s="23">
        <f>+D98/D91</f>
        <v>0.54918375889493509</v>
      </c>
    </row>
    <row r="103" spans="2:4" ht="15.75" thickBot="1" x14ac:dyDescent="0.3">
      <c r="B103" s="29" t="s">
        <v>24</v>
      </c>
      <c r="C103" s="22">
        <f>+C98/(C91-C94-C97-C101)</f>
        <v>0.88231338264963011</v>
      </c>
      <c r="D103" s="24">
        <f>+D98/(D91-D94-D97-D101)</f>
        <v>0.88231338264963011</v>
      </c>
    </row>
    <row r="104" spans="2:4" ht="15.75" thickBot="1" x14ac:dyDescent="0.3"/>
    <row r="105" spans="2:4" x14ac:dyDescent="0.25">
      <c r="B105" s="1" t="s">
        <v>0</v>
      </c>
      <c r="C105" s="2" t="s">
        <v>18</v>
      </c>
      <c r="D105" s="3" t="s">
        <v>1</v>
      </c>
    </row>
    <row r="106" spans="2:4" x14ac:dyDescent="0.25">
      <c r="B106" s="4" t="s">
        <v>15</v>
      </c>
      <c r="C106" s="15">
        <v>1004</v>
      </c>
      <c r="D106" s="16">
        <v>1004</v>
      </c>
    </row>
    <row r="107" spans="2:4" x14ac:dyDescent="0.25">
      <c r="B107" s="5" t="s">
        <v>2</v>
      </c>
      <c r="C107" s="17">
        <v>94</v>
      </c>
      <c r="D107" s="18">
        <v>94</v>
      </c>
    </row>
    <row r="108" spans="2:4" x14ac:dyDescent="0.25">
      <c r="B108" s="6" t="s">
        <v>27</v>
      </c>
      <c r="C108" s="19">
        <v>19</v>
      </c>
      <c r="D108" s="20">
        <v>19</v>
      </c>
    </row>
    <row r="109" spans="2:4" x14ac:dyDescent="0.25">
      <c r="B109" s="6" t="s">
        <v>21</v>
      </c>
      <c r="C109" s="19">
        <v>73</v>
      </c>
      <c r="D109" s="20">
        <v>73</v>
      </c>
    </row>
    <row r="110" spans="2:4" x14ac:dyDescent="0.25">
      <c r="B110" s="6" t="s">
        <v>14</v>
      </c>
      <c r="C110" s="19">
        <v>2</v>
      </c>
      <c r="D110" s="20">
        <v>2</v>
      </c>
    </row>
    <row r="111" spans="2:4" x14ac:dyDescent="0.25">
      <c r="B111" s="5" t="s">
        <v>6</v>
      </c>
      <c r="C111" s="17">
        <v>71</v>
      </c>
      <c r="D111" s="18">
        <v>71</v>
      </c>
    </row>
    <row r="112" spans="2:4" x14ac:dyDescent="0.25">
      <c r="B112" s="6" t="s">
        <v>27</v>
      </c>
      <c r="C112" s="19">
        <v>35</v>
      </c>
      <c r="D112" s="20">
        <v>35</v>
      </c>
    </row>
    <row r="113" spans="2:4" x14ac:dyDescent="0.25">
      <c r="B113" s="6" t="s">
        <v>21</v>
      </c>
      <c r="C113" s="19">
        <v>36</v>
      </c>
      <c r="D113" s="20">
        <v>36</v>
      </c>
    </row>
    <row r="114" spans="2:4" x14ac:dyDescent="0.25">
      <c r="B114" s="5" t="s">
        <v>7</v>
      </c>
      <c r="C114" s="17">
        <v>509</v>
      </c>
      <c r="D114" s="18">
        <v>509</v>
      </c>
    </row>
    <row r="115" spans="2:4" x14ac:dyDescent="0.25">
      <c r="B115" s="5" t="s">
        <v>5</v>
      </c>
      <c r="C115" s="17">
        <v>330</v>
      </c>
      <c r="D115" s="18">
        <v>330</v>
      </c>
    </row>
    <row r="116" spans="2:4" x14ac:dyDescent="0.25">
      <c r="B116" s="6" t="s">
        <v>27</v>
      </c>
      <c r="C116" s="19">
        <v>159</v>
      </c>
      <c r="D116" s="20">
        <v>159</v>
      </c>
    </row>
    <row r="117" spans="2:4" x14ac:dyDescent="0.25">
      <c r="B117" s="6" t="s">
        <v>21</v>
      </c>
      <c r="C117" s="19">
        <v>170</v>
      </c>
      <c r="D117" s="20">
        <v>170</v>
      </c>
    </row>
    <row r="118" spans="2:4" ht="15.75" thickBot="1" x14ac:dyDescent="0.3">
      <c r="B118" s="7" t="s">
        <v>14</v>
      </c>
      <c r="C118" s="26">
        <v>1</v>
      </c>
      <c r="D118" s="27">
        <v>1</v>
      </c>
    </row>
    <row r="119" spans="2:4" x14ac:dyDescent="0.25">
      <c r="B119" s="28" t="s">
        <v>23</v>
      </c>
      <c r="C119" s="8">
        <f>+C114/C106</f>
        <v>0.50697211155378485</v>
      </c>
      <c r="D119" s="13">
        <f>+D114/D106</f>
        <v>0.50697211155378485</v>
      </c>
    </row>
    <row r="120" spans="2:4" ht="15.75" thickBot="1" x14ac:dyDescent="0.3">
      <c r="B120" s="29" t="s">
        <v>24</v>
      </c>
      <c r="C120" s="9">
        <f>+C114/(C106-C108-C112-C116)</f>
        <v>0.64348925410872315</v>
      </c>
      <c r="D120" s="14">
        <f>+D114/(D106-D108-D112-D116)</f>
        <v>0.64348925410872315</v>
      </c>
    </row>
    <row r="121" spans="2:4" ht="15.75" thickBot="1" x14ac:dyDescent="0.3"/>
    <row r="122" spans="2:4" x14ac:dyDescent="0.25">
      <c r="B122" s="1" t="s">
        <v>0</v>
      </c>
      <c r="C122" s="2" t="s">
        <v>26</v>
      </c>
      <c r="D122" s="3" t="s">
        <v>1</v>
      </c>
    </row>
    <row r="123" spans="2:4" x14ac:dyDescent="0.25">
      <c r="B123" s="4" t="s">
        <v>25</v>
      </c>
      <c r="C123" s="15">
        <v>54</v>
      </c>
      <c r="D123" s="16">
        <v>54</v>
      </c>
    </row>
    <row r="124" spans="2:4" x14ac:dyDescent="0.25">
      <c r="B124" s="37" t="s">
        <v>6</v>
      </c>
      <c r="C124" s="38">
        <v>5</v>
      </c>
      <c r="D124" s="39">
        <v>5</v>
      </c>
    </row>
    <row r="125" spans="2:4" x14ac:dyDescent="0.25">
      <c r="B125" s="36" t="s">
        <v>21</v>
      </c>
      <c r="C125" s="19">
        <v>5</v>
      </c>
      <c r="D125" s="20">
        <v>5</v>
      </c>
    </row>
    <row r="126" spans="2:4" x14ac:dyDescent="0.25">
      <c r="B126" s="37" t="s">
        <v>7</v>
      </c>
      <c r="C126" s="38">
        <v>37</v>
      </c>
      <c r="D126" s="39">
        <v>37</v>
      </c>
    </row>
    <row r="127" spans="2:4" x14ac:dyDescent="0.25">
      <c r="B127" s="37" t="s">
        <v>5</v>
      </c>
      <c r="C127" s="38">
        <v>12</v>
      </c>
      <c r="D127" s="39">
        <v>12</v>
      </c>
    </row>
    <row r="128" spans="2:4" x14ac:dyDescent="0.25">
      <c r="B128" s="36" t="s">
        <v>27</v>
      </c>
      <c r="C128" s="19">
        <v>2</v>
      </c>
      <c r="D128" s="20">
        <v>2</v>
      </c>
    </row>
    <row r="129" spans="2:4" x14ac:dyDescent="0.25">
      <c r="B129" s="36" t="s">
        <v>21</v>
      </c>
      <c r="C129" s="19">
        <v>8</v>
      </c>
      <c r="D129" s="20">
        <v>8</v>
      </c>
    </row>
    <row r="130" spans="2:4" ht="15.75" thickBot="1" x14ac:dyDescent="0.3">
      <c r="B130" s="36" t="s">
        <v>14</v>
      </c>
      <c r="C130" s="19">
        <v>2</v>
      </c>
      <c r="D130" s="20">
        <v>2</v>
      </c>
    </row>
    <row r="131" spans="2:4" x14ac:dyDescent="0.25">
      <c r="B131" s="28" t="s">
        <v>23</v>
      </c>
      <c r="C131" s="8">
        <f>+C126/C123</f>
        <v>0.68518518518518523</v>
      </c>
      <c r="D131" s="13">
        <f>+D126/D123</f>
        <v>0.68518518518518523</v>
      </c>
    </row>
    <row r="132" spans="2:4" ht="15.75" thickBot="1" x14ac:dyDescent="0.3">
      <c r="B132" s="29" t="s">
        <v>24</v>
      </c>
      <c r="C132" s="9">
        <f>+C126/(C123-C128)</f>
        <v>0.71153846153846156</v>
      </c>
      <c r="D132" s="14">
        <f>+D126/(D123-D128)</f>
        <v>0.71153846153846156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76</Orden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53628-BABA-40FB-9D5E-A57AF736B022}"/>
</file>

<file path=customXml/itemProps2.xml><?xml version="1.0" encoding="utf-8"?>
<ds:datastoreItem xmlns:ds="http://schemas.openxmlformats.org/officeDocument/2006/customXml" ds:itemID="{317F047C-A029-41E1-908B-8DB2B8A70F08}"/>
</file>

<file path=customXml/itemProps3.xml><?xml version="1.0" encoding="utf-8"?>
<ds:datastoreItem xmlns:ds="http://schemas.openxmlformats.org/officeDocument/2006/customXml" ds:itemID="{96AC94CF-6422-4669-9E2C-D162204F1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mayo 2018</dc:title>
  <dc:creator>Julian Camilo Villar Chacon</dc:creator>
  <cp:lastModifiedBy>Amalia Perez Alzate</cp:lastModifiedBy>
  <dcterms:created xsi:type="dcterms:W3CDTF">2017-11-30T16:30:56Z</dcterms:created>
  <dcterms:modified xsi:type="dcterms:W3CDTF">2018-07-31T21:05:13Z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